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jetusliitot.sharepoint.com/sites/PAU_Toimisto/Jaetut asiakirjat/TIEDOTUSASIAT Reitti, Kalenteri, Kotisivut, Painotyöt, Kuvapankki ym/REITTI JUHA/2026/"/>
    </mc:Choice>
  </mc:AlternateContent>
  <xr:revisionPtr revIDLastSave="0" documentId="8_{9A6678BE-EC66-433A-8FCA-58DDF5AF9AB0}" xr6:coauthVersionLast="47" xr6:coauthVersionMax="47" xr10:uidLastSave="{00000000-0000-0000-0000-000000000000}"/>
  <bookViews>
    <workbookView xWindow="-108" yWindow="-108" windowWidth="23256" windowHeight="12456" xr2:uid="{DFABFEB4-B07C-43F1-9744-968A3D76291A}"/>
  </bookViews>
  <sheets>
    <sheet name="Matka- ja kululasku" sheetId="1" r:id="rId1"/>
    <sheet name="PAUn ohjeistus" sheetId="3" r:id="rId2"/>
    <sheet name="Matkalaskun täyttöohje" sheetId="6" r:id="rId3"/>
    <sheet name="Datalasku" sheetId="7" r:id="rId4"/>
    <sheet name="Datasaaja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6" i="1"/>
  <c r="E52" i="1"/>
  <c r="F7" i="7"/>
  <c r="E5" i="7"/>
  <c r="E6" i="7"/>
  <c r="D6" i="7"/>
  <c r="D5" i="7"/>
  <c r="E4" i="7"/>
  <c r="D4" i="7"/>
  <c r="E3" i="7"/>
  <c r="D3" i="7"/>
  <c r="E2" i="7"/>
  <c r="D2" i="7"/>
  <c r="E1" i="7"/>
  <c r="D1" i="7"/>
  <c r="A2" i="7"/>
  <c r="A3" i="7"/>
  <c r="A4" i="7"/>
  <c r="A5" i="7"/>
  <c r="A6" i="7"/>
  <c r="A7" i="7"/>
  <c r="A1" i="7"/>
  <c r="E33" i="6"/>
  <c r="E34" i="6"/>
  <c r="E41" i="6"/>
  <c r="E30" i="6"/>
  <c r="E44" i="6"/>
  <c r="E45" i="6"/>
  <c r="E61" i="6"/>
  <c r="E65" i="6"/>
  <c r="F1" i="5"/>
  <c r="E1" i="5"/>
  <c r="D1" i="5"/>
  <c r="C1" i="5"/>
  <c r="B1" i="5"/>
  <c r="A1" i="5"/>
  <c r="E33" i="1"/>
  <c r="E26" i="1"/>
  <c r="E29" i="1"/>
  <c r="E30" i="1"/>
  <c r="E48" i="6"/>
  <c r="E64" i="6"/>
  <c r="E67" i="6"/>
  <c r="E39" i="1"/>
  <c r="E56" i="1"/>
  <c r="E55" i="1"/>
  <c r="E58" i="1"/>
</calcChain>
</file>

<file path=xl/sharedStrings.xml><?xml version="1.0" encoding="utf-8"?>
<sst xmlns="http://schemas.openxmlformats.org/spreadsheetml/2006/main" count="138" uniqueCount="77">
  <si>
    <t>Posti- ja logistiikka-alan unioni PAU ry</t>
  </si>
  <si>
    <t>Henkilö</t>
  </si>
  <si>
    <t>Maksun saaja</t>
  </si>
  <si>
    <t>Henkilötunnus</t>
  </si>
  <si>
    <t>Lähiosoite</t>
  </si>
  <si>
    <t>Postinumero</t>
  </si>
  <si>
    <t>Postitoimipaikka</t>
  </si>
  <si>
    <t>Tilinumero</t>
  </si>
  <si>
    <t>Matkaselvitys</t>
  </si>
  <si>
    <t>Matkan peruste ja matkareitti</t>
  </si>
  <si>
    <t>Matka- ja kulukorvaukset</t>
  </si>
  <si>
    <t>Lento</t>
  </si>
  <si>
    <t>Juna</t>
  </si>
  <si>
    <t>Linja-auto</t>
  </si>
  <si>
    <t>Taksi</t>
  </si>
  <si>
    <t>Paikallisliikenne</t>
  </si>
  <si>
    <t>Muut kulut</t>
  </si>
  <si>
    <t>Selvitys</t>
  </si>
  <si>
    <t>Kulu</t>
  </si>
  <si>
    <t xml:space="preserve">Alkoi </t>
  </si>
  <si>
    <t xml:space="preserve">Päättyi </t>
  </si>
  <si>
    <t>pvm</t>
  </si>
  <si>
    <t>kello</t>
  </si>
  <si>
    <t>Kilometrikorvaus</t>
  </si>
  <si>
    <t>Oman auton käyttö</t>
  </si>
  <si>
    <t>Käyttöetuauton käyttö</t>
  </si>
  <si>
    <t>Reitti</t>
  </si>
  <si>
    <t>km</t>
  </si>
  <si>
    <t>€/km</t>
  </si>
  <si>
    <t>Korvaus</t>
  </si>
  <si>
    <t>Hlö 1 kyydissä</t>
  </si>
  <si>
    <t>Hlö 2 kyydissä</t>
  </si>
  <si>
    <t>Hlö 3 kyydissä</t>
  </si>
  <si>
    <t>Hlö 4 kyydissä</t>
  </si>
  <si>
    <t>Nimi</t>
  </si>
  <si>
    <t>Yhteensä</t>
  </si>
  <si>
    <t>Kilometrikorvaukset yhteensä</t>
  </si>
  <si>
    <t>Maksettavat kulut yhteensä</t>
  </si>
  <si>
    <t>Majoitus</t>
  </si>
  <si>
    <t>Matka- ja kululasku yhteensä</t>
  </si>
  <si>
    <t>Matka- ja kululasku</t>
  </si>
  <si>
    <t>Kilometrikorvaukset</t>
  </si>
  <si>
    <t>Mikkeli</t>
  </si>
  <si>
    <t>Jos samalla autolla matkustaa useampi henkilö, suoritetaan korvaus porrastettuna:</t>
  </si>
  <si>
    <t>Jos julkisen kulkuneuvon tai oman auton käyttö ei ole mahdollista, korvataan taksin käyttö kuittien mukaan.</t>
  </si>
  <si>
    <t>Kilometrikorvaukset maksetaan lyhimmän matkareitin mukaisesti.</t>
  </si>
  <si>
    <t xml:space="preserve">Kurssiajalta ei suoriteta päivärahaa eikä ansionmenetyksen korvauksia. </t>
  </si>
  <si>
    <t>Joillakin osastoilla on omia päivärahakäytäntöjä, kysy asiaa omasta osastostasi.</t>
  </si>
  <si>
    <t>Matti Mallikas</t>
  </si>
  <si>
    <t>123456-7890</t>
  </si>
  <si>
    <t>Esimerkkikuja 3 A 5</t>
  </si>
  <si>
    <t>FI234567879090</t>
  </si>
  <si>
    <t>Kirjoita tähän matkan tarkoitus ja reitti.</t>
  </si>
  <si>
    <t>Kirjoita tähän reittisi</t>
  </si>
  <si>
    <t>Maija Mallikas</t>
  </si>
  <si>
    <t>Erkki Esimerkki</t>
  </si>
  <si>
    <t>Bussi</t>
  </si>
  <si>
    <t>Jos kurssilainen hankkii yllä kerrottua kalliimman lentolipun, jää yli menevä osa lipun hinnasta hänen omalle vastuulleen. (Kannattaa tällöin kysyä tukea omalta osastolta.)</t>
  </si>
  <si>
    <t>Toimita kurssinvetäjälle SÄHKÖPOSTITSE KURSSIMATKALASKU EXCEL muodossa, sekä matkalaskuun liittyvät TOSITTEET omina tiedostoinaan, joko skannattuina (pdf) tai ottamalla niistä valokuva (jpeg). HSL:n matkakortin arvo-ominaisuutta käyttäville korvataan matkakulu kyseiseltä matkalta veloitettavan arvon mukaan, kuittia ei tarvitse toimittaa.</t>
  </si>
  <si>
    <t>Lentokoneen käyttö on mahdollista vähintään 300 kilometrin etäisyydeltä, mikäli tarjolla on edullisia lentovuoroja. Lentomatkakuluja korvataan tositteiden mukaan, kuitenkin korkeintaan 200 €/edestakainen matka. Kurssilaisen tulee itse varata ja maksaa lentomatkansa.</t>
  </si>
  <si>
    <t>Junaliput ja matkakulut</t>
  </si>
  <si>
    <t>Lentoliput</t>
  </si>
  <si>
    <t>Päivärahat</t>
  </si>
  <si>
    <t>Kurssimatka- ja kululasku</t>
  </si>
  <si>
    <t>Lisämatkustaja/km</t>
  </si>
  <si>
    <t>lisäksi 0,04 €/lisämatkustaja/km.</t>
  </si>
  <si>
    <t xml:space="preserve">Pysäköinnistä korvataan tositteiden mukaan korkeintaan 10 €/vrk. </t>
  </si>
  <si>
    <t>Hlö 2  kyydissä</t>
  </si>
  <si>
    <t>Hlö 3  kyydissä</t>
  </si>
  <si>
    <r>
      <t xml:space="preserve">Jos julkisen kulkuneuvon tai oman auton käyttö ei ole mahdollista, korvataan taksin käyttö kuittien
mukaan. </t>
    </r>
    <r>
      <rPr>
        <b/>
        <sz val="11"/>
        <color theme="1"/>
        <rFont val="Calibri"/>
        <family val="2"/>
        <scheme val="minor"/>
      </rPr>
      <t>Taksikulujen maksamisesta sovitaan aina ennalta</t>
    </r>
    <r>
      <rPr>
        <sz val="11"/>
        <color theme="1"/>
        <rFont val="Calibri"/>
        <family val="2"/>
        <scheme val="minor"/>
      </rPr>
      <t xml:space="preserve"> koulutus- ja järjestötoimitsija Juha Jaatisen kanssa</t>
    </r>
  </si>
  <si>
    <t>Maksetut perushintaiset juna- tai linja-autoliput sekä HSL:n matkaliput korvataan tositteiden mukaan.
Makuuvaununpaikkojen sekä extraluokkaisen lipun tai muun lisähintaisen lipun varaamisesta on sovittava erikseen koulutus- ja järjestötoimitsija Juha Jaatisen kanssa p. 050 302 8466</t>
  </si>
  <si>
    <t>Posti- ja logistiikka-alan unioni PAU ry 2026</t>
  </si>
  <si>
    <t>Käyttöetuauton km-korvaus on verohallituksen päätöksen mukainen, eli 0,11 €/km,</t>
  </si>
  <si>
    <t>PAUn jäsenten kurssimatkakorvaukset vuonna 2026</t>
  </si>
  <si>
    <t>Oman auton käytöstä korvataan yksin matkustettaessa 0,35€/km.</t>
  </si>
  <si>
    <t>        - yksi lisämatkustaja 0,45 €/km</t>
  </si>
  <si>
    <t xml:space="preserve">       -  kaksi tai useampi lisämatkustajaa 0,55 €/km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</si>
</sst>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44" fontId="1" fillId="0" borderId="0" xfId="0" applyNumberFormat="1" applyFont="1"/>
    <xf numFmtId="44" fontId="0" fillId="0" borderId="0" xfId="0" applyNumberFormat="1"/>
    <xf numFmtId="44" fontId="4" fillId="0" borderId="0" xfId="0" applyNumberFormat="1" applyFont="1"/>
    <xf numFmtId="0" fontId="0" fillId="0" borderId="0" xfId="0" applyAlignment="1">
      <alignment horizontal="left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4" fontId="0" fillId="2" borderId="1" xfId="0" applyNumberFormat="1" applyFill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20" fontId="0" fillId="2" borderId="1" xfId="0" applyNumberFormat="1" applyFill="1" applyBorder="1"/>
    <xf numFmtId="2" fontId="0" fillId="0" borderId="0" xfId="0" applyNumberFormat="1"/>
    <xf numFmtId="0" fontId="6" fillId="0" borderId="0" xfId="0" applyFont="1" applyAlignment="1">
      <alignment vertical="center"/>
    </xf>
    <xf numFmtId="0" fontId="5" fillId="0" borderId="0" xfId="0" applyFont="1"/>
    <xf numFmtId="44" fontId="5" fillId="0" borderId="0" xfId="0" applyNumberFormat="1" applyFont="1"/>
    <xf numFmtId="0" fontId="7" fillId="0" borderId="0" xfId="0" applyFont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0" borderId="0" xfId="0" applyFont="1"/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0</xdr:col>
      <xdr:colOff>1317625</xdr:colOff>
      <xdr:row>2</xdr:row>
      <xdr:rowOff>95250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DED7FBF-4DAB-4156-ABA0-97AECFF5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0960"/>
          <a:ext cx="1279525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0</xdr:col>
      <xdr:colOff>1317625</xdr:colOff>
      <xdr:row>3</xdr:row>
      <xdr:rowOff>15240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B07A776-95B8-4B33-BD20-057AB5704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0960"/>
          <a:ext cx="127952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C456-9EF6-4DDF-AD6E-9352C787DA97}">
  <dimension ref="A1:E58"/>
  <sheetViews>
    <sheetView tabSelected="1" workbookViewId="0">
      <selection activeCell="C17" sqref="C17:E17"/>
    </sheetView>
  </sheetViews>
  <sheetFormatPr defaultRowHeight="14.4" x14ac:dyDescent="0.3"/>
  <cols>
    <col min="1" max="1" width="20.44140625" customWidth="1"/>
    <col min="2" max="2" width="20.109375" customWidth="1"/>
    <col min="3" max="3" width="20.33203125" customWidth="1"/>
    <col min="4" max="4" width="12" customWidth="1"/>
    <col min="5" max="5" width="13.6640625" customWidth="1"/>
  </cols>
  <sheetData>
    <row r="1" spans="1:5" ht="21" x14ac:dyDescent="0.4">
      <c r="B1" s="1" t="s">
        <v>63</v>
      </c>
    </row>
    <row r="2" spans="1:5" ht="15.6" x14ac:dyDescent="0.3">
      <c r="B2" s="2" t="s">
        <v>71</v>
      </c>
    </row>
    <row r="3" spans="1:5" ht="15" thickBot="1" x14ac:dyDescent="0.35"/>
    <row r="4" spans="1:5" ht="15" thickBot="1" x14ac:dyDescent="0.35">
      <c r="A4" s="4" t="s">
        <v>1</v>
      </c>
      <c r="B4" t="s">
        <v>2</v>
      </c>
      <c r="C4" s="30"/>
      <c r="D4" s="31"/>
      <c r="E4" s="32"/>
    </row>
    <row r="5" spans="1:5" ht="15" thickBot="1" x14ac:dyDescent="0.35"/>
    <row r="6" spans="1:5" ht="15" thickBot="1" x14ac:dyDescent="0.35">
      <c r="B6" t="s">
        <v>3</v>
      </c>
      <c r="C6" s="30"/>
      <c r="D6" s="31"/>
      <c r="E6" s="32"/>
    </row>
    <row r="7" spans="1:5" ht="15" thickBot="1" x14ac:dyDescent="0.35"/>
    <row r="8" spans="1:5" ht="15" thickBot="1" x14ac:dyDescent="0.35">
      <c r="B8" t="s">
        <v>4</v>
      </c>
      <c r="C8" s="30"/>
      <c r="D8" s="31"/>
      <c r="E8" s="32"/>
    </row>
    <row r="9" spans="1:5" ht="15" thickBot="1" x14ac:dyDescent="0.35"/>
    <row r="10" spans="1:5" ht="15" thickBot="1" x14ac:dyDescent="0.35">
      <c r="B10" t="s">
        <v>5</v>
      </c>
      <c r="C10" s="34"/>
      <c r="D10" s="35"/>
      <c r="E10" s="36"/>
    </row>
    <row r="11" spans="1:5" ht="15" thickBot="1" x14ac:dyDescent="0.35">
      <c r="C11" s="9"/>
      <c r="D11" s="9"/>
      <c r="E11" s="9"/>
    </row>
    <row r="12" spans="1:5" ht="15" thickBot="1" x14ac:dyDescent="0.35">
      <c r="B12" t="s">
        <v>6</v>
      </c>
      <c r="C12" s="34"/>
      <c r="D12" s="35"/>
      <c r="E12" s="36"/>
    </row>
    <row r="13" spans="1:5" ht="15" thickBot="1" x14ac:dyDescent="0.35"/>
    <row r="14" spans="1:5" ht="15" thickBot="1" x14ac:dyDescent="0.35">
      <c r="B14" t="s">
        <v>7</v>
      </c>
      <c r="C14" s="30"/>
      <c r="D14" s="31"/>
      <c r="E14" s="32"/>
    </row>
    <row r="16" spans="1:5" ht="15" thickBot="1" x14ac:dyDescent="0.35">
      <c r="A16" s="4" t="s">
        <v>8</v>
      </c>
    </row>
    <row r="17" spans="1:5" ht="29.4" thickBot="1" x14ac:dyDescent="0.35">
      <c r="B17" s="3" t="s">
        <v>9</v>
      </c>
      <c r="C17" s="37"/>
      <c r="D17" s="38"/>
      <c r="E17" s="39"/>
    </row>
    <row r="19" spans="1:5" ht="15" thickBot="1" x14ac:dyDescent="0.35">
      <c r="C19" t="s">
        <v>21</v>
      </c>
      <c r="D19" t="s">
        <v>22</v>
      </c>
    </row>
    <row r="20" spans="1:5" ht="15" thickBot="1" x14ac:dyDescent="0.35">
      <c r="B20" t="s">
        <v>19</v>
      </c>
      <c r="C20" s="10"/>
      <c r="D20" s="11"/>
    </row>
    <row r="21" spans="1:5" ht="15" thickBot="1" x14ac:dyDescent="0.35">
      <c r="C21" t="s">
        <v>21</v>
      </c>
      <c r="D21" t="s">
        <v>22</v>
      </c>
    </row>
    <row r="22" spans="1:5" ht="15" thickBot="1" x14ac:dyDescent="0.35">
      <c r="B22" t="s">
        <v>20</v>
      </c>
      <c r="C22" s="10"/>
      <c r="D22" s="11"/>
    </row>
    <row r="24" spans="1:5" x14ac:dyDescent="0.3">
      <c r="A24" s="4" t="s">
        <v>23</v>
      </c>
    </row>
    <row r="25" spans="1:5" ht="15" thickBot="1" x14ac:dyDescent="0.35">
      <c r="B25" t="s">
        <v>26</v>
      </c>
      <c r="C25" t="s">
        <v>27</v>
      </c>
      <c r="D25" t="s">
        <v>28</v>
      </c>
      <c r="E25" t="s">
        <v>29</v>
      </c>
    </row>
    <row r="26" spans="1:5" ht="15" thickBot="1" x14ac:dyDescent="0.35">
      <c r="A26" t="s">
        <v>24</v>
      </c>
      <c r="B26" s="23"/>
      <c r="C26" s="11"/>
      <c r="D26">
        <v>0.35</v>
      </c>
      <c r="E26" s="7">
        <f>C26*D26</f>
        <v>0</v>
      </c>
    </row>
    <row r="28" spans="1:5" ht="15" thickBot="1" x14ac:dyDescent="0.35">
      <c r="B28" t="s">
        <v>34</v>
      </c>
      <c r="C28" t="s">
        <v>27</v>
      </c>
      <c r="D28" t="s">
        <v>28</v>
      </c>
      <c r="E28" t="s">
        <v>29</v>
      </c>
    </row>
    <row r="29" spans="1:5" ht="15" thickBot="1" x14ac:dyDescent="0.35">
      <c r="A29" t="s">
        <v>30</v>
      </c>
      <c r="B29" s="23"/>
      <c r="C29" s="11"/>
      <c r="D29" s="25">
        <v>0.1</v>
      </c>
      <c r="E29" s="7">
        <f>D29*C29</f>
        <v>0</v>
      </c>
    </row>
    <row r="30" spans="1:5" ht="15" thickBot="1" x14ac:dyDescent="0.35">
      <c r="A30" t="s">
        <v>67</v>
      </c>
      <c r="B30" s="23"/>
      <c r="C30" s="11"/>
      <c r="D30" s="25">
        <v>0.1</v>
      </c>
      <c r="E30" s="7">
        <f t="shared" ref="E30" si="0">D30*C30</f>
        <v>0</v>
      </c>
    </row>
    <row r="31" spans="1:5" ht="15" thickBot="1" x14ac:dyDescent="0.35">
      <c r="A31" t="s">
        <v>68</v>
      </c>
      <c r="B31" s="23"/>
      <c r="C31" s="11"/>
      <c r="D31" s="25"/>
      <c r="E31" s="7"/>
    </row>
    <row r="32" spans="1:5" ht="15" thickBot="1" x14ac:dyDescent="0.35">
      <c r="B32" s="11"/>
      <c r="C32" s="11"/>
    </row>
    <row r="33" spans="1:5" ht="15" thickBot="1" x14ac:dyDescent="0.35">
      <c r="A33" t="s">
        <v>25</v>
      </c>
      <c r="B33" s="23"/>
      <c r="C33" s="11"/>
      <c r="D33">
        <v>0.11</v>
      </c>
      <c r="E33" s="7">
        <f t="shared" ref="E33" si="1">C33*D33</f>
        <v>0</v>
      </c>
    </row>
    <row r="35" spans="1:5" ht="15" thickBot="1" x14ac:dyDescent="0.35">
      <c r="B35" t="s">
        <v>34</v>
      </c>
      <c r="C35" t="s">
        <v>27</v>
      </c>
      <c r="D35" t="s">
        <v>28</v>
      </c>
      <c r="E35" t="s">
        <v>29</v>
      </c>
    </row>
    <row r="36" spans="1:5" ht="15" thickBot="1" x14ac:dyDescent="0.35">
      <c r="A36" t="s">
        <v>64</v>
      </c>
      <c r="B36" s="23"/>
      <c r="C36" s="11"/>
      <c r="D36">
        <v>0.04</v>
      </c>
      <c r="E36" s="7">
        <f>D36*C36</f>
        <v>0</v>
      </c>
    </row>
    <row r="37" spans="1:5" ht="15" thickBot="1" x14ac:dyDescent="0.35">
      <c r="B37" s="11"/>
      <c r="C37" s="11"/>
      <c r="D37">
        <v>0.04</v>
      </c>
      <c r="E37" s="7">
        <f t="shared" ref="E37:E38" si="2">D37*C37</f>
        <v>0</v>
      </c>
    </row>
    <row r="38" spans="1:5" ht="15" thickBot="1" x14ac:dyDescent="0.35">
      <c r="B38" s="11"/>
      <c r="C38" s="11"/>
      <c r="D38">
        <v>0.04</v>
      </c>
      <c r="E38" s="7">
        <f t="shared" si="2"/>
        <v>0</v>
      </c>
    </row>
    <row r="39" spans="1:5" x14ac:dyDescent="0.3">
      <c r="C39" s="4" t="s">
        <v>36</v>
      </c>
      <c r="E39" s="6">
        <f>SUM(E29:E30)+E33+E26+E3+E36</f>
        <v>0</v>
      </c>
    </row>
    <row r="42" spans="1:5" x14ac:dyDescent="0.3">
      <c r="A42" s="4" t="s">
        <v>10</v>
      </c>
    </row>
    <row r="43" spans="1:5" ht="15" thickBot="1" x14ac:dyDescent="0.35">
      <c r="B43" t="s">
        <v>17</v>
      </c>
      <c r="C43" t="s">
        <v>18</v>
      </c>
    </row>
    <row r="44" spans="1:5" ht="15" thickBot="1" x14ac:dyDescent="0.35">
      <c r="A44" t="s">
        <v>11</v>
      </c>
      <c r="B44" s="23"/>
      <c r="C44" s="12"/>
    </row>
    <row r="45" spans="1:5" ht="15" thickBot="1" x14ac:dyDescent="0.35">
      <c r="A45" t="s">
        <v>12</v>
      </c>
      <c r="B45" s="23"/>
      <c r="C45" s="12"/>
    </row>
    <row r="46" spans="1:5" ht="15" thickBot="1" x14ac:dyDescent="0.35">
      <c r="A46" t="s">
        <v>13</v>
      </c>
      <c r="B46" s="23"/>
      <c r="C46" s="12"/>
    </row>
    <row r="47" spans="1:5" ht="15" thickBot="1" x14ac:dyDescent="0.35">
      <c r="A47" t="s">
        <v>14</v>
      </c>
      <c r="B47" s="23"/>
      <c r="C47" s="12"/>
    </row>
    <row r="48" spans="1:5" ht="15" thickBot="1" x14ac:dyDescent="0.35">
      <c r="A48" t="s">
        <v>15</v>
      </c>
      <c r="B48" s="23"/>
      <c r="C48" s="12"/>
    </row>
    <row r="49" spans="1:5" ht="15" thickBot="1" x14ac:dyDescent="0.35">
      <c r="A49" t="s">
        <v>38</v>
      </c>
      <c r="B49" s="23"/>
      <c r="C49" s="12"/>
    </row>
    <row r="50" spans="1:5" ht="15" thickBot="1" x14ac:dyDescent="0.35">
      <c r="A50" t="s">
        <v>16</v>
      </c>
      <c r="B50" s="23"/>
      <c r="C50" s="12"/>
    </row>
    <row r="52" spans="1:5" x14ac:dyDescent="0.3">
      <c r="C52" s="4" t="s">
        <v>37</v>
      </c>
      <c r="E52" s="6">
        <f>SUM(C44:C50)</f>
        <v>0</v>
      </c>
    </row>
    <row r="55" spans="1:5" ht="15.6" x14ac:dyDescent="0.3">
      <c r="A55" s="33" t="s">
        <v>39</v>
      </c>
      <c r="B55" s="33"/>
      <c r="C55" s="33" t="s">
        <v>41</v>
      </c>
      <c r="D55" s="33"/>
      <c r="E55" s="28">
        <f>E39</f>
        <v>0</v>
      </c>
    </row>
    <row r="56" spans="1:5" ht="18" customHeight="1" x14ac:dyDescent="0.3">
      <c r="A56" s="29"/>
      <c r="B56" s="29"/>
      <c r="C56" s="33" t="s">
        <v>10</v>
      </c>
      <c r="D56" s="33"/>
      <c r="E56" s="28">
        <f>E52</f>
        <v>0</v>
      </c>
    </row>
    <row r="57" spans="1:5" ht="18" customHeight="1" x14ac:dyDescent="0.3">
      <c r="A57" s="29"/>
      <c r="B57" s="29"/>
      <c r="C57" s="27"/>
      <c r="D57" s="27"/>
      <c r="E57" s="28"/>
    </row>
    <row r="58" spans="1:5" ht="18" customHeight="1" x14ac:dyDescent="0.3">
      <c r="A58" s="29"/>
      <c r="B58" s="29"/>
      <c r="C58" s="29"/>
      <c r="D58" s="27" t="s">
        <v>35</v>
      </c>
      <c r="E58" s="28">
        <f>SUM(E55:E56)</f>
        <v>0</v>
      </c>
    </row>
  </sheetData>
  <sheetProtection algorithmName="SHA-512" hashValue="Gsq7GwiVpVfw7CLNUEteVmqF3eooM+WAj/1U/zAmOzRlkmS5/wO2EwkgD7eGnAvE1xPDbNq211Sb67tjyoBRlw==" saltValue="sGsWgeXl09VhrCKpfcyRGw==" spinCount="100000" sheet="1" selectLockedCells="1"/>
  <mergeCells count="10">
    <mergeCell ref="C14:E14"/>
    <mergeCell ref="C55:D55"/>
    <mergeCell ref="C56:D56"/>
    <mergeCell ref="A55:B55"/>
    <mergeCell ref="C4:E4"/>
    <mergeCell ref="C8:E8"/>
    <mergeCell ref="C10:E10"/>
    <mergeCell ref="C12:E12"/>
    <mergeCell ref="C6:E6"/>
    <mergeCell ref="C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7FC3-BF08-4359-BB02-4EE4F745D56A}">
  <dimension ref="A1:A31"/>
  <sheetViews>
    <sheetView zoomScaleNormal="100" workbookViewId="0">
      <selection activeCell="B11" sqref="B11"/>
    </sheetView>
  </sheetViews>
  <sheetFormatPr defaultRowHeight="14.4" x14ac:dyDescent="0.3"/>
  <cols>
    <col min="1" max="1" width="88" style="3" customWidth="1"/>
  </cols>
  <sheetData>
    <row r="1" spans="1:1" ht="15.6" x14ac:dyDescent="0.3">
      <c r="A1" s="13" t="s">
        <v>73</v>
      </c>
    </row>
    <row r="2" spans="1:1" ht="15.6" x14ac:dyDescent="0.3">
      <c r="A2" s="13"/>
    </row>
    <row r="3" spans="1:1" x14ac:dyDescent="0.3">
      <c r="A3" s="22" t="s">
        <v>60</v>
      </c>
    </row>
    <row r="4" spans="1:1" ht="43.2" x14ac:dyDescent="0.3">
      <c r="A4" s="14" t="s">
        <v>70</v>
      </c>
    </row>
    <row r="5" spans="1:1" x14ac:dyDescent="0.3">
      <c r="A5" s="14"/>
    </row>
    <row r="6" spans="1:1" ht="15" customHeight="1" x14ac:dyDescent="0.3">
      <c r="A6" s="14"/>
    </row>
    <row r="7" spans="1:1" ht="63" customHeight="1" x14ac:dyDescent="0.3">
      <c r="A7" s="21" t="s">
        <v>58</v>
      </c>
    </row>
    <row r="8" spans="1:1" x14ac:dyDescent="0.3">
      <c r="A8" s="14"/>
    </row>
    <row r="9" spans="1:1" x14ac:dyDescent="0.3">
      <c r="A9" s="22" t="s">
        <v>41</v>
      </c>
    </row>
    <row r="10" spans="1:1" x14ac:dyDescent="0.3">
      <c r="A10" s="14" t="s">
        <v>74</v>
      </c>
    </row>
    <row r="11" spans="1:1" x14ac:dyDescent="0.3">
      <c r="A11" s="14" t="s">
        <v>43</v>
      </c>
    </row>
    <row r="12" spans="1:1" x14ac:dyDescent="0.3">
      <c r="A12" s="14" t="s">
        <v>75</v>
      </c>
    </row>
    <row r="13" spans="1:1" x14ac:dyDescent="0.3">
      <c r="A13" s="14" t="s">
        <v>76</v>
      </c>
    </row>
    <row r="14" spans="1:1" ht="28.8" x14ac:dyDescent="0.3">
      <c r="A14" s="14" t="s">
        <v>44</v>
      </c>
    </row>
    <row r="15" spans="1:1" x14ac:dyDescent="0.3">
      <c r="A15" s="14"/>
    </row>
    <row r="16" spans="1:1" x14ac:dyDescent="0.3">
      <c r="A16" s="14" t="s">
        <v>72</v>
      </c>
    </row>
    <row r="17" spans="1:1" x14ac:dyDescent="0.3">
      <c r="A17" s="14" t="s">
        <v>65</v>
      </c>
    </row>
    <row r="18" spans="1:1" x14ac:dyDescent="0.3">
      <c r="A18" s="14" t="s">
        <v>45</v>
      </c>
    </row>
    <row r="19" spans="1:1" ht="9.75" customHeight="1" x14ac:dyDescent="0.3">
      <c r="A19" s="14"/>
    </row>
    <row r="20" spans="1:1" ht="17.25" customHeight="1" x14ac:dyDescent="0.3">
      <c r="A20" s="21" t="s">
        <v>66</v>
      </c>
    </row>
    <row r="21" spans="1:1" ht="8.25" customHeight="1" x14ac:dyDescent="0.3">
      <c r="A21" s="21"/>
    </row>
    <row r="22" spans="1:1" ht="55.5" customHeight="1" x14ac:dyDescent="0.3">
      <c r="A22" s="14" t="s">
        <v>69</v>
      </c>
    </row>
    <row r="23" spans="1:1" ht="15.75" customHeight="1" x14ac:dyDescent="0.3">
      <c r="A23" s="14"/>
    </row>
    <row r="24" spans="1:1" ht="18.75" customHeight="1" x14ac:dyDescent="0.3">
      <c r="A24" s="26" t="s">
        <v>61</v>
      </c>
    </row>
    <row r="25" spans="1:1" ht="56.25" customHeight="1" x14ac:dyDescent="0.3">
      <c r="A25" s="14" t="s">
        <v>59</v>
      </c>
    </row>
    <row r="26" spans="1:1" ht="7.5" customHeight="1" x14ac:dyDescent="0.3">
      <c r="A26" s="14"/>
    </row>
    <row r="27" spans="1:1" ht="28.8" x14ac:dyDescent="0.3">
      <c r="A27" s="14" t="s">
        <v>57</v>
      </c>
    </row>
    <row r="28" spans="1:1" x14ac:dyDescent="0.3">
      <c r="A28" s="14"/>
    </row>
    <row r="29" spans="1:1" x14ac:dyDescent="0.3">
      <c r="A29" s="22" t="s">
        <v>62</v>
      </c>
    </row>
    <row r="30" spans="1:1" x14ac:dyDescent="0.3">
      <c r="A30" s="14" t="s">
        <v>46</v>
      </c>
    </row>
    <row r="31" spans="1:1" x14ac:dyDescent="0.3">
      <c r="A31" s="14" t="s">
        <v>47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1F0B-0139-428B-BA38-2EE3FAD80E4D}">
  <dimension ref="A1:E67"/>
  <sheetViews>
    <sheetView topLeftCell="A16" workbookViewId="0">
      <selection activeCell="H23" sqref="H23"/>
    </sheetView>
  </sheetViews>
  <sheetFormatPr defaultRowHeight="14.4" x14ac:dyDescent="0.3"/>
  <cols>
    <col min="1" max="1" width="21.109375" customWidth="1"/>
    <col min="2" max="2" width="20.109375" customWidth="1"/>
    <col min="3" max="3" width="20.33203125" customWidth="1"/>
    <col min="4" max="4" width="12" customWidth="1"/>
    <col min="5" max="5" width="13.6640625" customWidth="1"/>
  </cols>
  <sheetData>
    <row r="1" spans="1:5" ht="21" x14ac:dyDescent="0.4">
      <c r="B1" s="1" t="s">
        <v>40</v>
      </c>
    </row>
    <row r="2" spans="1:5" ht="15.6" x14ac:dyDescent="0.3">
      <c r="B2" s="2" t="s">
        <v>0</v>
      </c>
    </row>
    <row r="3" spans="1:5" ht="15" thickBot="1" x14ac:dyDescent="0.35"/>
    <row r="4" spans="1:5" ht="15" thickBot="1" x14ac:dyDescent="0.35">
      <c r="A4" s="4" t="s">
        <v>1</v>
      </c>
      <c r="B4" t="s">
        <v>2</v>
      </c>
      <c r="C4" s="47" t="s">
        <v>48</v>
      </c>
      <c r="D4" s="48"/>
      <c r="E4" s="49"/>
    </row>
    <row r="5" spans="1:5" ht="15" thickBot="1" x14ac:dyDescent="0.35"/>
    <row r="6" spans="1:5" ht="15" thickBot="1" x14ac:dyDescent="0.35">
      <c r="B6" t="s">
        <v>3</v>
      </c>
      <c r="C6" s="15" t="s">
        <v>49</v>
      </c>
      <c r="D6" s="16"/>
      <c r="E6" s="17"/>
    </row>
    <row r="7" spans="1:5" ht="15" thickBot="1" x14ac:dyDescent="0.35"/>
    <row r="8" spans="1:5" ht="15" thickBot="1" x14ac:dyDescent="0.35">
      <c r="B8" t="s">
        <v>4</v>
      </c>
      <c r="C8" s="47" t="s">
        <v>50</v>
      </c>
      <c r="D8" s="48"/>
      <c r="E8" s="49"/>
    </row>
    <row r="9" spans="1:5" ht="15" thickBot="1" x14ac:dyDescent="0.35"/>
    <row r="10" spans="1:5" ht="15" thickBot="1" x14ac:dyDescent="0.35">
      <c r="B10" t="s">
        <v>5</v>
      </c>
      <c r="C10" s="50">
        <v>50100</v>
      </c>
      <c r="D10" s="51"/>
      <c r="E10" s="52"/>
    </row>
    <row r="11" spans="1:5" ht="15" thickBot="1" x14ac:dyDescent="0.35">
      <c r="C11" s="9"/>
      <c r="D11" s="9"/>
      <c r="E11" s="9"/>
    </row>
    <row r="12" spans="1:5" ht="15" thickBot="1" x14ac:dyDescent="0.35">
      <c r="B12" t="s">
        <v>6</v>
      </c>
      <c r="C12" s="50" t="s">
        <v>42</v>
      </c>
      <c r="D12" s="51"/>
      <c r="E12" s="52"/>
    </row>
    <row r="13" spans="1:5" ht="15" thickBot="1" x14ac:dyDescent="0.35"/>
    <row r="14" spans="1:5" ht="15" thickBot="1" x14ac:dyDescent="0.35">
      <c r="B14" t="s">
        <v>7</v>
      </c>
      <c r="C14" s="47" t="s">
        <v>51</v>
      </c>
      <c r="D14" s="48"/>
      <c r="E14" s="49"/>
    </row>
    <row r="16" spans="1:5" ht="15" thickBot="1" x14ac:dyDescent="0.35"/>
    <row r="17" spans="1:5" x14ac:dyDescent="0.3">
      <c r="A17" s="4" t="s">
        <v>8</v>
      </c>
      <c r="B17" s="40" t="s">
        <v>9</v>
      </c>
      <c r="C17" s="41" t="s">
        <v>52</v>
      </c>
      <c r="D17" s="42"/>
      <c r="E17" s="43"/>
    </row>
    <row r="18" spans="1:5" ht="15" thickBot="1" x14ac:dyDescent="0.35">
      <c r="B18" s="40"/>
      <c r="C18" s="44"/>
      <c r="D18" s="45"/>
      <c r="E18" s="46"/>
    </row>
    <row r="20" spans="1:5" ht="15" thickBot="1" x14ac:dyDescent="0.35">
      <c r="C20" t="s">
        <v>21</v>
      </c>
      <c r="D20" t="s">
        <v>22</v>
      </c>
    </row>
    <row r="21" spans="1:5" ht="15" thickBot="1" x14ac:dyDescent="0.35">
      <c r="B21" t="s">
        <v>19</v>
      </c>
      <c r="C21" s="18">
        <v>45658</v>
      </c>
      <c r="D21" s="24">
        <v>0.5</v>
      </c>
    </row>
    <row r="22" spans="1:5" ht="15" thickBot="1" x14ac:dyDescent="0.35">
      <c r="C22" t="s">
        <v>21</v>
      </c>
      <c r="D22" t="s">
        <v>22</v>
      </c>
    </row>
    <row r="23" spans="1:5" ht="15" thickBot="1" x14ac:dyDescent="0.35">
      <c r="B23" t="s">
        <v>20</v>
      </c>
      <c r="C23" s="18">
        <v>45659</v>
      </c>
      <c r="D23" s="24">
        <v>0.5</v>
      </c>
    </row>
    <row r="25" spans="1:5" x14ac:dyDescent="0.3">
      <c r="A25" s="4" t="s">
        <v>23</v>
      </c>
    </row>
    <row r="26" spans="1:5" ht="15" thickBot="1" x14ac:dyDescent="0.35">
      <c r="B26" t="s">
        <v>26</v>
      </c>
      <c r="C26" t="s">
        <v>27</v>
      </c>
      <c r="D26" t="s">
        <v>28</v>
      </c>
      <c r="E26" t="s">
        <v>29</v>
      </c>
    </row>
    <row r="27" spans="1:5" x14ac:dyDescent="0.3">
      <c r="A27" t="s">
        <v>24</v>
      </c>
      <c r="B27" s="53" t="s">
        <v>53</v>
      </c>
    </row>
    <row r="28" spans="1:5" x14ac:dyDescent="0.3">
      <c r="B28" s="54"/>
    </row>
    <row r="29" spans="1:5" ht="15" thickBot="1" x14ac:dyDescent="0.35">
      <c r="B29" s="54"/>
    </row>
    <row r="30" spans="1:5" ht="15" thickBot="1" x14ac:dyDescent="0.35">
      <c r="B30" s="55"/>
      <c r="C30" s="19">
        <v>100</v>
      </c>
      <c r="D30">
        <v>0.39</v>
      </c>
      <c r="E30" s="7">
        <f>C30*D30</f>
        <v>39</v>
      </c>
    </row>
    <row r="32" spans="1:5" ht="15" thickBot="1" x14ac:dyDescent="0.35">
      <c r="B32" t="s">
        <v>34</v>
      </c>
      <c r="C32" t="s">
        <v>27</v>
      </c>
      <c r="D32" t="s">
        <v>28</v>
      </c>
      <c r="E32" t="s">
        <v>29</v>
      </c>
    </row>
    <row r="33" spans="1:5" ht="15" thickBot="1" x14ac:dyDescent="0.35">
      <c r="A33" t="s">
        <v>30</v>
      </c>
      <c r="B33" s="19" t="s">
        <v>54</v>
      </c>
      <c r="C33" s="19">
        <v>100</v>
      </c>
      <c r="D33" s="25">
        <v>0.1</v>
      </c>
      <c r="E33" s="7">
        <f>D33*C33</f>
        <v>10</v>
      </c>
    </row>
    <row r="34" spans="1:5" ht="15" thickBot="1" x14ac:dyDescent="0.35">
      <c r="A34" t="s">
        <v>31</v>
      </c>
      <c r="B34" s="19"/>
      <c r="C34" s="19"/>
      <c r="D34" s="25">
        <v>0.1</v>
      </c>
      <c r="E34" s="7">
        <f t="shared" ref="E34" si="0">D34*C34</f>
        <v>0</v>
      </c>
    </row>
    <row r="35" spans="1:5" ht="15" thickBot="1" x14ac:dyDescent="0.35">
      <c r="A35" t="s">
        <v>32</v>
      </c>
      <c r="B35" s="19"/>
      <c r="D35" s="25"/>
      <c r="E35" s="7"/>
    </row>
    <row r="36" spans="1:5" ht="15" thickBot="1" x14ac:dyDescent="0.35">
      <c r="A36" t="s">
        <v>33</v>
      </c>
      <c r="B36" s="19"/>
      <c r="D36" s="25"/>
      <c r="E36" s="7"/>
    </row>
    <row r="37" spans="1:5" ht="15" thickBot="1" x14ac:dyDescent="0.35">
      <c r="D37" s="25"/>
    </row>
    <row r="38" spans="1:5" x14ac:dyDescent="0.3">
      <c r="A38" t="s">
        <v>25</v>
      </c>
      <c r="B38" s="53" t="s">
        <v>53</v>
      </c>
      <c r="D38" s="25"/>
    </row>
    <row r="39" spans="1:5" x14ac:dyDescent="0.3">
      <c r="B39" s="54"/>
      <c r="D39" s="25"/>
    </row>
    <row r="40" spans="1:5" ht="15" thickBot="1" x14ac:dyDescent="0.35">
      <c r="B40" s="54"/>
      <c r="D40" s="25"/>
    </row>
    <row r="41" spans="1:5" ht="15" thickBot="1" x14ac:dyDescent="0.35">
      <c r="B41" s="55"/>
      <c r="C41" s="19">
        <v>20</v>
      </c>
      <c r="D41" s="25">
        <v>0.1</v>
      </c>
      <c r="E41" s="7">
        <f t="shared" ref="E41" si="1">C41*D41</f>
        <v>2</v>
      </c>
    </row>
    <row r="43" spans="1:5" ht="15" thickBot="1" x14ac:dyDescent="0.35">
      <c r="B43" t="s">
        <v>34</v>
      </c>
      <c r="C43" t="s">
        <v>27</v>
      </c>
      <c r="D43" t="s">
        <v>28</v>
      </c>
      <c r="E43" t="s">
        <v>29</v>
      </c>
    </row>
    <row r="44" spans="1:5" ht="15" thickBot="1" x14ac:dyDescent="0.35">
      <c r="A44" t="s">
        <v>30</v>
      </c>
      <c r="B44" s="19" t="s">
        <v>55</v>
      </c>
      <c r="C44" s="19">
        <v>20</v>
      </c>
      <c r="D44">
        <v>0.03</v>
      </c>
      <c r="E44" s="7">
        <f>D44*C44</f>
        <v>0.6</v>
      </c>
    </row>
    <row r="45" spans="1:5" ht="15" thickBot="1" x14ac:dyDescent="0.35">
      <c r="A45" t="s">
        <v>31</v>
      </c>
      <c r="B45" s="19"/>
      <c r="C45" s="19"/>
      <c r="D45">
        <v>0.03</v>
      </c>
      <c r="E45" s="7">
        <f t="shared" ref="E45" si="2">D45*C45</f>
        <v>0</v>
      </c>
    </row>
    <row r="48" spans="1:5" x14ac:dyDescent="0.3">
      <c r="C48" s="4" t="s">
        <v>36</v>
      </c>
      <c r="E48" s="6">
        <f>SUM(E33:E36)+E41+E30+E44+E45</f>
        <v>51.6</v>
      </c>
    </row>
    <row r="51" spans="1:5" x14ac:dyDescent="0.3">
      <c r="A51" s="4" t="s">
        <v>10</v>
      </c>
    </row>
    <row r="52" spans="1:5" ht="15" thickBot="1" x14ac:dyDescent="0.35">
      <c r="B52" t="s">
        <v>17</v>
      </c>
      <c r="C52" t="s">
        <v>18</v>
      </c>
    </row>
    <row r="53" spans="1:5" ht="15" thickBot="1" x14ac:dyDescent="0.35">
      <c r="A53" t="s">
        <v>11</v>
      </c>
      <c r="B53" s="19"/>
      <c r="C53" s="20"/>
    </row>
    <row r="54" spans="1:5" ht="15" thickBot="1" x14ac:dyDescent="0.35">
      <c r="A54" t="s">
        <v>12</v>
      </c>
      <c r="B54" s="19"/>
      <c r="C54" s="20"/>
    </row>
    <row r="55" spans="1:5" ht="15" thickBot="1" x14ac:dyDescent="0.35">
      <c r="A55" t="s">
        <v>13</v>
      </c>
      <c r="B55" s="19"/>
      <c r="C55" s="20"/>
    </row>
    <row r="56" spans="1:5" ht="15" thickBot="1" x14ac:dyDescent="0.35">
      <c r="A56" t="s">
        <v>14</v>
      </c>
      <c r="B56" s="19"/>
      <c r="C56" s="20"/>
    </row>
    <row r="57" spans="1:5" ht="15" thickBot="1" x14ac:dyDescent="0.35">
      <c r="A57" t="s">
        <v>15</v>
      </c>
      <c r="B57" s="19" t="s">
        <v>56</v>
      </c>
      <c r="C57" s="20">
        <v>2.4</v>
      </c>
    </row>
    <row r="58" spans="1:5" ht="15" thickBot="1" x14ac:dyDescent="0.35">
      <c r="A58" t="s">
        <v>38</v>
      </c>
      <c r="B58" s="19"/>
      <c r="C58" s="20"/>
    </row>
    <row r="59" spans="1:5" ht="15" thickBot="1" x14ac:dyDescent="0.35">
      <c r="A59" t="s">
        <v>16</v>
      </c>
      <c r="B59" s="19"/>
      <c r="C59" s="20"/>
    </row>
    <row r="61" spans="1:5" x14ac:dyDescent="0.3">
      <c r="C61" s="4" t="s">
        <v>37</v>
      </c>
      <c r="E61" s="6">
        <f>SUM(C53:C59)</f>
        <v>2.4</v>
      </c>
    </row>
    <row r="64" spans="1:5" ht="18" x14ac:dyDescent="0.35">
      <c r="A64" s="56" t="s">
        <v>39</v>
      </c>
      <c r="B64" s="56"/>
      <c r="C64" s="56" t="s">
        <v>41</v>
      </c>
      <c r="D64" s="56"/>
      <c r="E64" s="8">
        <f>E48</f>
        <v>51.6</v>
      </c>
    </row>
    <row r="65" spans="3:5" ht="18" customHeight="1" x14ac:dyDescent="0.35">
      <c r="C65" s="56" t="s">
        <v>10</v>
      </c>
      <c r="D65" s="56"/>
      <c r="E65" s="8">
        <f>E61</f>
        <v>2.4</v>
      </c>
    </row>
    <row r="66" spans="3:5" ht="18" customHeight="1" x14ac:dyDescent="0.35">
      <c r="C66" s="5"/>
      <c r="D66" s="5"/>
      <c r="E66" s="8"/>
    </row>
    <row r="67" spans="3:5" ht="18" customHeight="1" x14ac:dyDescent="0.35">
      <c r="D67" s="5" t="s">
        <v>35</v>
      </c>
      <c r="E67" s="8">
        <f>SUM(E64:E65)</f>
        <v>54</v>
      </c>
    </row>
  </sheetData>
  <mergeCells count="12">
    <mergeCell ref="B27:B30"/>
    <mergeCell ref="B38:B41"/>
    <mergeCell ref="A64:B64"/>
    <mergeCell ref="C64:D64"/>
    <mergeCell ref="C65:D65"/>
    <mergeCell ref="B17:B18"/>
    <mergeCell ref="C17:E18"/>
    <mergeCell ref="C4:E4"/>
    <mergeCell ref="C8:E8"/>
    <mergeCell ref="C10:E10"/>
    <mergeCell ref="C12:E12"/>
    <mergeCell ref="C14:E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A15B-FA52-4471-9C5D-A970A1FE185A}">
  <dimension ref="A1:F7"/>
  <sheetViews>
    <sheetView workbookViewId="0">
      <selection activeCell="K29" sqref="K29"/>
    </sheetView>
  </sheetViews>
  <sheetFormatPr defaultRowHeight="14.4" x14ac:dyDescent="0.3"/>
  <sheetData>
    <row r="1" spans="1:6" x14ac:dyDescent="0.3">
      <c r="A1">
        <f>'Matka- ja kululasku'!$C$6</f>
        <v>0</v>
      </c>
      <c r="B1">
        <v>821</v>
      </c>
      <c r="D1">
        <f>'Matka- ja kululasku'!C26</f>
        <v>0</v>
      </c>
      <c r="E1">
        <f>'Matka- ja kululasku'!D26</f>
        <v>0.35</v>
      </c>
    </row>
    <row r="2" spans="1:6" x14ac:dyDescent="0.3">
      <c r="A2">
        <f>'Matka- ja kululasku'!$C$6</f>
        <v>0</v>
      </c>
      <c r="B2">
        <v>826</v>
      </c>
      <c r="D2">
        <f>'Matka- ja kululasku'!C33</f>
        <v>0</v>
      </c>
      <c r="E2">
        <f>'Matka- ja kululasku'!D33</f>
        <v>0.11</v>
      </c>
    </row>
    <row r="3" spans="1:6" x14ac:dyDescent="0.3">
      <c r="A3">
        <f>'Matka- ja kululasku'!$C$6</f>
        <v>0</v>
      </c>
      <c r="B3">
        <v>821</v>
      </c>
      <c r="D3">
        <f>'Matka- ja kululasku'!C29</f>
        <v>0</v>
      </c>
      <c r="E3">
        <f>'Matka- ja kululasku'!D29</f>
        <v>0.1</v>
      </c>
    </row>
    <row r="4" spans="1:6" x14ac:dyDescent="0.3">
      <c r="A4">
        <f>'Matka- ja kululasku'!$C$6</f>
        <v>0</v>
      </c>
      <c r="B4">
        <v>821</v>
      </c>
      <c r="D4">
        <f>'Matka- ja kululasku'!C30</f>
        <v>0</v>
      </c>
      <c r="E4">
        <f>'Matka- ja kululasku'!D30</f>
        <v>0.1</v>
      </c>
    </row>
    <row r="5" spans="1:6" x14ac:dyDescent="0.3">
      <c r="A5">
        <f>'Matka- ja kululasku'!$C$6</f>
        <v>0</v>
      </c>
      <c r="B5">
        <v>826</v>
      </c>
      <c r="D5">
        <f>'Matka- ja kululasku'!C36</f>
        <v>0</v>
      </c>
      <c r="E5">
        <f>'Matka- ja kululasku'!D36</f>
        <v>0.04</v>
      </c>
    </row>
    <row r="6" spans="1:6" x14ac:dyDescent="0.3">
      <c r="A6">
        <f>'Matka- ja kululasku'!$C$6</f>
        <v>0</v>
      </c>
      <c r="B6">
        <v>826</v>
      </c>
      <c r="D6" t="e">
        <f>'Matka- ja kululasku'!#REF!</f>
        <v>#REF!</v>
      </c>
      <c r="E6" t="e">
        <f>'Matka- ja kululasku'!#REF!</f>
        <v>#REF!</v>
      </c>
    </row>
    <row r="7" spans="1:6" x14ac:dyDescent="0.3">
      <c r="A7">
        <f>'Matka- ja kululasku'!$C$6</f>
        <v>0</v>
      </c>
      <c r="B7">
        <v>863</v>
      </c>
      <c r="F7">
        <f>'Matka- ja kululasku'!E52</f>
        <v>0</v>
      </c>
    </row>
  </sheetData>
  <sheetProtection algorithmName="SHA-512" hashValue="MqIAJcbYTVq1reHBu+F/aKmRwt4ir9QkvN2w1bI4Rf+ZKL5DsUGa1TGMTmxhFoEBi7u03vajkqjYsrUPityFwg==" saltValue="Lixp+ri8grk8anAgWtsDB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67B2-9100-4DFC-A6D4-E46D161306D0}">
  <dimension ref="A1:F1"/>
  <sheetViews>
    <sheetView workbookViewId="0">
      <selection activeCell="B29" sqref="B29"/>
    </sheetView>
  </sheetViews>
  <sheetFormatPr defaultRowHeight="14.4" x14ac:dyDescent="0.3"/>
  <cols>
    <col min="1" max="5" width="13.33203125" customWidth="1"/>
    <col min="6" max="6" width="15.5546875" customWidth="1"/>
  </cols>
  <sheetData>
    <row r="1" spans="1:6" x14ac:dyDescent="0.3">
      <c r="A1">
        <f>'Matka- ja kululasku'!C4</f>
        <v>0</v>
      </c>
      <c r="B1">
        <f>'Matka- ja kululasku'!C6</f>
        <v>0</v>
      </c>
      <c r="C1">
        <f>'Matka- ja kululasku'!C8</f>
        <v>0</v>
      </c>
      <c r="D1">
        <f>'Matka- ja kululasku'!C10</f>
        <v>0</v>
      </c>
      <c r="E1">
        <f>'Matka- ja kululasku'!C12</f>
        <v>0</v>
      </c>
      <c r="F1">
        <f>'Matka- ja kululasku'!C14</f>
        <v>0</v>
      </c>
    </row>
  </sheetData>
  <sheetProtection algorithmName="SHA-512" hashValue="Yz5w0lZLGTwbtOfA01fe3VvUgGaU6chB8lmkQRHl/P0Ljv/CaQ6DixwfX7iQSCkgkEYmOVqd9f16oUMIAFHExw==" saltValue="XfxcIbPw3oWKROE/ERJll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aad7a0-75c1-4507-991c-0d20882878e7" xsi:nil="true"/>
    <lcf76f155ced4ddcb4097134ff3c332f xmlns="389560b5-5e47-42b5-8ee6-01680279bc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948958701A4964C9C23633257246336" ma:contentTypeVersion="18" ma:contentTypeDescription="Luo uusi asiakirja." ma:contentTypeScope="" ma:versionID="0faff60db1ff31bc0d71e3df4475d055">
  <xsd:schema xmlns:xsd="http://www.w3.org/2001/XMLSchema" xmlns:xs="http://www.w3.org/2001/XMLSchema" xmlns:p="http://schemas.microsoft.com/office/2006/metadata/properties" xmlns:ns2="389560b5-5e47-42b5-8ee6-01680279bc2b" xmlns:ns3="31aad7a0-75c1-4507-991c-0d20882878e7" targetNamespace="http://schemas.microsoft.com/office/2006/metadata/properties" ma:root="true" ma:fieldsID="c14a40d0bb5d43714e63c62af98397b5" ns2:_="" ns3:_="">
    <xsd:import namespace="389560b5-5e47-42b5-8ee6-01680279bc2b"/>
    <xsd:import namespace="31aad7a0-75c1-4507-991c-0d2088287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560b5-5e47-42b5-8ee6-01680279b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a9e3f89d-ad83-49e4-9dfb-20c5d2d35d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7a0-75c1-4507-991c-0d2088287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a9416f-9089-47ba-9787-66c88ab5ea15}" ma:internalName="TaxCatchAll" ma:showField="CatchAllData" ma:web="31aad7a0-75c1-4507-991c-0d2088287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45874-3A8F-4755-B1DB-7268BCB24169}">
  <ds:schemaRefs>
    <ds:schemaRef ds:uri="http://schemas.microsoft.com/office/2006/metadata/properties"/>
    <ds:schemaRef ds:uri="http://schemas.microsoft.com/office/infopath/2007/PartnerControls"/>
    <ds:schemaRef ds:uri="31aad7a0-75c1-4507-991c-0d20882878e7"/>
    <ds:schemaRef ds:uri="389560b5-5e47-42b5-8ee6-01680279bc2b"/>
  </ds:schemaRefs>
</ds:datastoreItem>
</file>

<file path=customXml/itemProps2.xml><?xml version="1.0" encoding="utf-8"?>
<ds:datastoreItem xmlns:ds="http://schemas.openxmlformats.org/officeDocument/2006/customXml" ds:itemID="{3148C1C0-EDDB-4003-8DE0-886248A81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4A277-0F59-400F-B677-C9D797375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Matka- ja kululasku</vt:lpstr>
      <vt:lpstr>PAUn ohjeistus</vt:lpstr>
      <vt:lpstr>Matkalaskun täyttöohje</vt:lpstr>
      <vt:lpstr>Datalasku</vt:lpstr>
      <vt:lpstr>Datasaaja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 Kokko</dc:creator>
  <cp:lastModifiedBy>Juha Pöyry</cp:lastModifiedBy>
  <cp:lastPrinted>2025-12-04T11:12:13Z</cp:lastPrinted>
  <dcterms:created xsi:type="dcterms:W3CDTF">2018-11-19T06:45:58Z</dcterms:created>
  <dcterms:modified xsi:type="dcterms:W3CDTF">2025-12-09T12:18:38Z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0x0101004948958701A4964C9C23633257246336</vt:lpwstr>
  </property>
</Properties>
</file>